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BF7E1AD-33E7-4BE8-82C5-795EAE77A86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注文書" sheetId="1" r:id="rId1"/>
    <sheet name="釘" sheetId="2" r:id="rId2"/>
    <sheet name="フランジボルト" sheetId="3" r:id="rId3"/>
    <sheet name="六角ナット" sheetId="4" r:id="rId4"/>
  </sheets>
  <definedNames>
    <definedName name="_xlnm.Print_Area" localSheetId="0">注文書!$A$1:$E$37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11" i="4"/>
  <c r="N12" i="4"/>
  <c r="N13" i="4"/>
  <c r="N14" i="4"/>
  <c r="N15" i="4"/>
  <c r="N2" i="4"/>
  <c r="N3" i="3"/>
  <c r="N4" i="3"/>
  <c r="N5" i="3"/>
  <c r="N6" i="3"/>
  <c r="N7" i="3"/>
  <c r="N8" i="3"/>
  <c r="N9" i="3"/>
  <c r="N10" i="3"/>
  <c r="N11" i="3"/>
  <c r="N12" i="3"/>
  <c r="N2" i="3"/>
  <c r="N3" i="2"/>
  <c r="N4" i="2"/>
  <c r="N5" i="2"/>
  <c r="N6" i="2"/>
  <c r="N7" i="2"/>
  <c r="N8" i="2"/>
  <c r="N9" i="2"/>
  <c r="N2" i="2"/>
  <c r="K3" i="4"/>
  <c r="K4" i="4"/>
  <c r="K5" i="4"/>
  <c r="K6" i="4"/>
  <c r="K7" i="4"/>
  <c r="K8" i="4"/>
  <c r="K9" i="4"/>
  <c r="K10" i="4"/>
  <c r="K11" i="4"/>
  <c r="K12" i="4"/>
  <c r="K13" i="4"/>
  <c r="K14" i="4"/>
  <c r="K15" i="4"/>
  <c r="I3" i="3"/>
  <c r="I4" i="3"/>
  <c r="I5" i="3"/>
  <c r="I6" i="3"/>
  <c r="I7" i="3"/>
  <c r="I8" i="3"/>
  <c r="I9" i="3"/>
  <c r="I10" i="3"/>
  <c r="I11" i="3"/>
  <c r="I12" i="3"/>
  <c r="H3" i="2"/>
  <c r="H4" i="2"/>
  <c r="H5" i="2"/>
  <c r="H6" i="2"/>
  <c r="H7" i="2"/>
  <c r="H8" i="2"/>
  <c r="H9" i="2"/>
  <c r="H2" i="2"/>
  <c r="K2" i="4"/>
  <c r="I2" i="3"/>
  <c r="A4" i="1" l="1"/>
  <c r="A3" i="1"/>
  <c r="C3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8" i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4" i="1"/>
  <c r="B4" i="1"/>
  <c r="B3" i="1"/>
  <c r="D3" i="1"/>
  <c r="C35" i="1"/>
  <c r="A35" i="1"/>
  <c r="C34" i="1"/>
  <c r="A34" i="1"/>
  <c r="C33" i="1"/>
  <c r="A33" i="1"/>
  <c r="C32" i="1"/>
  <c r="A32" i="1"/>
  <c r="C31" i="1"/>
  <c r="A31" i="1"/>
  <c r="C30" i="1"/>
  <c r="A30" i="1"/>
  <c r="C29" i="1"/>
  <c r="A29" i="1"/>
  <c r="C28" i="1"/>
  <c r="A28" i="1"/>
  <c r="C27" i="1"/>
  <c r="A27" i="1"/>
  <c r="C26" i="1"/>
  <c r="A26" i="1"/>
  <c r="C25" i="1"/>
  <c r="A25" i="1"/>
  <c r="C24" i="1"/>
  <c r="A24" i="1"/>
  <c r="C23" i="1"/>
  <c r="A23" i="1"/>
  <c r="C22" i="1"/>
  <c r="A22" i="1"/>
  <c r="C21" i="1"/>
  <c r="A21" i="1"/>
  <c r="C20" i="1"/>
  <c r="A20" i="1"/>
  <c r="C19" i="1"/>
  <c r="A19" i="1"/>
  <c r="C18" i="1"/>
  <c r="A18" i="1"/>
  <c r="C17" i="1"/>
  <c r="A17" i="1"/>
  <c r="C16" i="1"/>
  <c r="A16" i="1"/>
  <c r="C15" i="1"/>
  <c r="A15" i="1"/>
  <c r="C14" i="1"/>
  <c r="A14" i="1"/>
  <c r="C13" i="1"/>
  <c r="A13" i="1"/>
  <c r="C12" i="1"/>
  <c r="A12" i="1"/>
  <c r="C11" i="1"/>
  <c r="A11" i="1"/>
  <c r="C10" i="1"/>
  <c r="A10" i="1"/>
  <c r="C9" i="1"/>
  <c r="A9" i="1"/>
  <c r="C8" i="1"/>
  <c r="A8" i="1"/>
  <c r="C7" i="1"/>
  <c r="A7" i="1"/>
  <c r="C6" i="1"/>
  <c r="A6" i="1"/>
  <c r="C5" i="1"/>
  <c r="A5" i="1"/>
  <c r="C4" i="1"/>
  <c r="D36" i="1" l="1"/>
  <c r="D37" i="1" s="1"/>
</calcChain>
</file>

<file path=xl/sharedStrings.xml><?xml version="1.0" encoding="utf-8"?>
<sst xmlns="http://schemas.openxmlformats.org/spreadsheetml/2006/main" count="148" uniqueCount="79">
  <si>
    <t>注文コード</t>
  </si>
  <si>
    <t>数量</t>
  </si>
  <si>
    <t>品番</t>
  </si>
  <si>
    <t>長さ(mm)</t>
  </si>
  <si>
    <t>出荷目安</t>
  </si>
  <si>
    <t>N25</t>
  </si>
  <si>
    <t>当日出荷</t>
  </si>
  <si>
    <t>N32</t>
  </si>
  <si>
    <t>N38</t>
  </si>
  <si>
    <t>N45</t>
  </si>
  <si>
    <t>N50</t>
  </si>
  <si>
    <t>N65</t>
  </si>
  <si>
    <t>N75</t>
  </si>
  <si>
    <t>N90</t>
  </si>
  <si>
    <t>内容量</t>
  </si>
  <si>
    <t>ねじの呼び</t>
  </si>
  <si>
    <t>ねじピッチ</t>
  </si>
  <si>
    <t>4×8</t>
  </si>
  <si>
    <t>1パック(15個)</t>
  </si>
  <si>
    <t>M4</t>
  </si>
  <si>
    <t>4×10</t>
  </si>
  <si>
    <t>4×12</t>
  </si>
  <si>
    <t>4×15</t>
  </si>
  <si>
    <t>1パック(13個)</t>
  </si>
  <si>
    <t>4×16</t>
  </si>
  <si>
    <t>4×20</t>
  </si>
  <si>
    <t>1パック(12個)</t>
  </si>
  <si>
    <t>4×25</t>
  </si>
  <si>
    <t>1パック(10個)</t>
  </si>
  <si>
    <t>4×30</t>
  </si>
  <si>
    <t>1パック(9個)</t>
  </si>
  <si>
    <t>5×8</t>
  </si>
  <si>
    <t>1パック(8個)</t>
  </si>
  <si>
    <t>M5</t>
  </si>
  <si>
    <t>5×10</t>
  </si>
  <si>
    <t>5×12</t>
  </si>
  <si>
    <t>1パック(300個)</t>
  </si>
  <si>
    <t>M3</t>
  </si>
  <si>
    <t>1パック(150個)</t>
  </si>
  <si>
    <t>M6</t>
  </si>
  <si>
    <t>1パック(100個)</t>
  </si>
  <si>
    <t>M8</t>
  </si>
  <si>
    <t>1パック(60個)</t>
  </si>
  <si>
    <t>M10</t>
  </si>
  <si>
    <t>1パック(43個)</t>
  </si>
  <si>
    <t>M12</t>
  </si>
  <si>
    <t>1パック(21個)</t>
  </si>
  <si>
    <t>M14</t>
  </si>
  <si>
    <t>1パック(23個)</t>
  </si>
  <si>
    <t>M16</t>
  </si>
  <si>
    <t>M20</t>
  </si>
  <si>
    <t>欠品中</t>
  </si>
  <si>
    <t>M22</t>
  </si>
  <si>
    <t>1パック(6個)</t>
  </si>
  <si>
    <t>M24</t>
  </si>
  <si>
    <t>M27</t>
  </si>
  <si>
    <t>1個</t>
  </si>
  <si>
    <t>1パック(2個)</t>
  </si>
  <si>
    <t>M30</t>
  </si>
  <si>
    <t>頭部径
(Φmm)</t>
    <phoneticPr fontId="1"/>
  </si>
  <si>
    <t>線径
(Φmm)</t>
    <phoneticPr fontId="1"/>
  </si>
  <si>
    <t>販売価格
(税別)</t>
    <phoneticPr fontId="1"/>
  </si>
  <si>
    <t>長さ
(mm)</t>
    <phoneticPr fontId="1"/>
  </si>
  <si>
    <t>寸法m
(mm)</t>
    <phoneticPr fontId="1"/>
  </si>
  <si>
    <t>厚さ
(mm)</t>
    <phoneticPr fontId="1"/>
  </si>
  <si>
    <t>寸法S
(mm)</t>
    <phoneticPr fontId="1"/>
  </si>
  <si>
    <t>小計
(税別）</t>
    <rPh sb="0" eb="2">
      <t>ショウケイ</t>
    </rPh>
    <rPh sb="4" eb="6">
      <t>ゼイベツ</t>
    </rPh>
    <phoneticPr fontId="1"/>
  </si>
  <si>
    <t>注文コード</t>
    <phoneticPr fontId="1"/>
  </si>
  <si>
    <t>数量</t>
    <rPh sb="0" eb="2">
      <t>スウリョウ</t>
    </rPh>
    <phoneticPr fontId="1"/>
  </si>
  <si>
    <t>注文書</t>
    <rPh sb="0" eb="3">
      <t>チュウモンショ</t>
    </rPh>
    <phoneticPr fontId="1"/>
  </si>
  <si>
    <t>合計（税別）</t>
    <rPh sb="0" eb="2">
      <t>ゴウケイ</t>
    </rPh>
    <rPh sb="3" eb="5">
      <t>ゼイベツ</t>
    </rPh>
    <phoneticPr fontId="1"/>
  </si>
  <si>
    <t>合計（税込）</t>
    <rPh sb="0" eb="2">
      <t>ゴウケイ</t>
    </rPh>
    <rPh sb="3" eb="5">
      <t>ゼイコ</t>
    </rPh>
    <phoneticPr fontId="1"/>
  </si>
  <si>
    <t>注文者様氏名</t>
    <rPh sb="0" eb="4">
      <t>チュウモンシャサマ</t>
    </rPh>
    <rPh sb="4" eb="6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</si>
  <si>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</si>
  <si>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</si>
  <si>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お届け先</t>
    <rPh sb="1" eb="2">
      <t>トド</t>
    </rPh>
    <rPh sb="3" eb="4">
      <t>サキ</t>
    </rPh>
    <phoneticPr fontId="1"/>
  </si>
  <si>
    <t>※当日12時までにご注文の場合は当日発送</t>
    <rPh sb="1" eb="3">
      <t>トウジツ</t>
    </rPh>
    <rPh sb="5" eb="6">
      <t>ジ</t>
    </rPh>
    <rPh sb="10" eb="12">
      <t>チュウモン</t>
    </rPh>
    <rPh sb="13" eb="15">
      <t>バアイ</t>
    </rPh>
    <rPh sb="16" eb="20">
      <t>トウジツハッソウ</t>
    </rPh>
    <phoneticPr fontId="1"/>
  </si>
  <si>
    <t>※商品は入金が確認でき次第発送します</t>
    <rPh sb="1" eb="3">
      <t>ショウヒン</t>
    </rPh>
    <rPh sb="4" eb="6">
      <t>ニュウキン</t>
    </rPh>
    <rPh sb="7" eb="9">
      <t>カクニン</t>
    </rPh>
    <rPh sb="11" eb="13">
      <t>シダイ</t>
    </rPh>
    <rPh sb="13" eb="15">
      <t>ハッソウ</t>
    </rPh>
    <phoneticPr fontId="1"/>
  </si>
  <si>
    <t>※この注文書をメールで送ってください</t>
    <rPh sb="3" eb="6">
      <t>チュウモンショ</t>
    </rPh>
    <rPh sb="11" eb="12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</si>
</sst>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26"/>
      <color theme="1"/>
      <name val="ＭＳ Ｐゴシック"/>
      <family val="2"/>
      <scheme val="minor"/>
    </font>
    <font>
      <sz val="2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6" fontId="0" fillId="0" borderId="0" xfId="0" applyNumberFormat="1" applyFill="1" applyAlignment="1">
      <alignment horizontal="center"/>
    </xf>
    <xf numFmtId="0" fontId="0" fillId="0" borderId="0" xfId="0" applyFill="1"/>
    <xf numFmtId="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" fontId="0" fillId="0" borderId="0" xfId="0" applyNumberFormat="1"/>
    <xf numFmtId="5" fontId="0" fillId="0" borderId="1" xfId="0" applyNumberFormat="1" applyBorder="1"/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 vertical="center"/>
    </xf>
    <xf numFmtId="6" fontId="0" fillId="3" borderId="0" xfId="0" applyNumberFormat="1" applyFill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5" fontId="6" fillId="0" borderId="2" xfId="0" applyNumberFormat="1" applyFont="1" applyBorder="1"/>
    <xf numFmtId="0" fontId="0" fillId="0" borderId="3" xfId="0" applyBorder="1" applyProtection="1">
      <protection locked="0"/>
    </xf>
    <xf numFmtId="0" fontId="0" fillId="0" borderId="0" xfId="0" applyProtection="1"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1200150</xdr:colOff>
      <xdr:row>14</xdr:row>
      <xdr:rowOff>47625</xdr:rowOff>
    </xdr:from>
    <xdr:to>
      <xdr:col>4</xdr:col>
      <xdr:colOff>904875</xdr:colOff>
      <xdr:row>19</xdr:row>
      <xdr:rowOff>104775</xdr:rowOff>
    </xdr:to>
    <xdr:pic>
      <xdr:nvPicPr>
        <xdr:cNvPr id="3" name="グラフィックス 2" descr="トラック 単色塗りつぶし">
          <a:extLst>
            <a:ext uri="{FF2B5EF4-FFF2-40B4-BE49-F238E27FC236}">
              <a16:creationId xmlns:a16="http://schemas.microsoft.com/office/drawing/2014/main" id="{6BB05FAD-4639-45BC-9511-9A47B6F6E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62350" y="3067050"/>
          <a:ext cx="914400" cy="914400"/>
        </a:xfrm>
        <a:prstGeom prst="rect">
          <a:avLst/>
        </a:prstGeom>
      </xdr:spPr>
    </xdr:pic>
    <xdr:clientData/>
  </xdr:twoCellAnchor>
  <xdr:oneCellAnchor>
    <xdr:from>
      <xdr:col>4</xdr:col>
      <xdr:colOff>903302</xdr:colOff>
      <xdr:row>15</xdr:row>
      <xdr:rowOff>108549</xdr:rowOff>
    </xdr:from>
    <xdr:ext cx="1792274" cy="55919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0C59F54-4E72-4144-9A56-1F3E4DE069AE}"/>
            </a:ext>
          </a:extLst>
        </xdr:cNvPr>
        <xdr:cNvSpPr/>
      </xdr:nvSpPr>
      <xdr:spPr>
        <a:xfrm>
          <a:off x="4475177" y="3299424"/>
          <a:ext cx="1792274" cy="5591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送料無料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showGridLines="0" workbookViewId="0">
      <selection activeCell="E3" sqref="E3:E12"/>
    </sheetView>
  </sheetViews>
  <sheetFormatPr defaultRowHeight="13.5" x14ac:dyDescent="0.15"/>
  <cols>
    <col min="1" max="1" width="10" customWidth="1"/>
    <col min="2" max="2" width="12" customWidth="1"/>
    <col min="3" max="3" width="9" customWidth="1"/>
    <col min="4" max="4" width="15.875" customWidth="1"/>
    <col min="5" max="5" width="38.75" customWidth="1"/>
    <col min="6" max="6" width="4" customWidth="1"/>
    <col min="7" max="7" width="10" customWidth="1"/>
    <col min="8" max="8" width="4" customWidth="1"/>
  </cols>
  <sheetData>
    <row r="1" spans="1:5" ht="48" customHeight="1" thickBot="1" x14ac:dyDescent="0.2">
      <c r="A1" s="12" t="s">
        <v>69</v>
      </c>
      <c r="B1" s="13"/>
      <c r="C1" s="13"/>
      <c r="D1" s="13"/>
    </row>
    <row r="2" spans="1:5" ht="27.75" thickBot="1" x14ac:dyDescent="0.2">
      <c r="A2" s="10" t="s">
        <v>67</v>
      </c>
      <c r="B2" s="11" t="s">
        <v>61</v>
      </c>
      <c r="C2" s="11" t="s">
        <v>68</v>
      </c>
      <c r="D2" s="11" t="s">
        <v>66</v>
      </c>
    </row>
    <row r="3" spans="1:5" x14ac:dyDescent="0.15">
      <c r="A3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3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3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3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3" s="25" t="s">
        <v>72</v>
      </c>
    </row>
    <row r="4" spans="1:5" x14ac:dyDescent="0.15">
      <c r="A4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4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4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4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4" s="26"/>
    </row>
    <row r="5" spans="1:5" x14ac:dyDescent="0.15">
      <c r="A5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5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5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5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5" s="26"/>
    </row>
    <row r="6" spans="1:5" x14ac:dyDescent="0.15">
      <c r="A6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6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6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6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6" s="25" t="s">
        <v>75</v>
      </c>
    </row>
    <row r="7" spans="1:5" x14ac:dyDescent="0.15">
      <c r="A7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7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7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7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7" s="26"/>
    </row>
    <row r="8" spans="1:5" x14ac:dyDescent="0.15">
      <c r="A8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8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8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8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8" s="26"/>
    </row>
    <row r="9" spans="1:5" x14ac:dyDescent="0.15">
      <c r="A9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9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9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9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9" s="25" t="s">
        <v>73</v>
      </c>
    </row>
    <row r="10" spans="1:5" x14ac:dyDescent="0.15">
      <c r="A10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10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10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10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10" s="26"/>
    </row>
    <row r="11" spans="1:5" x14ac:dyDescent="0.15">
      <c r="A11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11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11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11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11" s="26"/>
    </row>
    <row r="12" spans="1:5" x14ac:dyDescent="0.15">
      <c r="A12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12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12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12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12" s="25" t="s">
        <v>74</v>
      </c>
    </row>
    <row r="13" spans="1:5" x14ac:dyDescent="0.15">
      <c r="A13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13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13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13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14" spans="1:5" x14ac:dyDescent="0.15">
      <c r="A14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14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14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14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15" spans="1:5" x14ac:dyDescent="0.15">
      <c r="A15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15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15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15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16" spans="1:5" x14ac:dyDescent="0.15">
      <c r="A16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16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16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16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17" spans="1:5" x14ac:dyDescent="0.15">
      <c r="A17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17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17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17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18" spans="1:5" x14ac:dyDescent="0.15">
      <c r="A18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18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18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18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19" spans="1:5" x14ac:dyDescent="0.15">
      <c r="A19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19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19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19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20" spans="1:5" x14ac:dyDescent="0.15">
      <c r="A20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20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20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20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21" spans="1:5" x14ac:dyDescent="0.15">
      <c r="A21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21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21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21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22" spans="1:5" x14ac:dyDescent="0.15">
      <c r="A22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22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22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22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22" t="s">
        <v>76</v>
      </c>
    </row>
    <row r="23" spans="1:5" x14ac:dyDescent="0.15">
      <c r="A23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23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23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23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23" t="s">
        <v>77</v>
      </c>
    </row>
    <row r="24" spans="1:5" x14ac:dyDescent="0.15">
      <c r="A24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24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24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24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  <c r="E24" t="s">
        <v>78</v>
      </c>
    </row>
    <row r="25" spans="1:5" x14ac:dyDescent="0.15">
      <c r="A25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25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25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25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26" spans="1:5" x14ac:dyDescent="0.15">
      <c r="A26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26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26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26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27" spans="1:5" x14ac:dyDescent="0.15">
      <c r="A27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27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27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27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28" spans="1:5" x14ac:dyDescent="0.15">
      <c r="A28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28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28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28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29" spans="1:5" x14ac:dyDescent="0.15">
      <c r="A29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29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29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29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30" spans="1:5" x14ac:dyDescent="0.15">
      <c r="A30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30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30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30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31" spans="1:5" x14ac:dyDescent="0.15">
      <c r="A31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31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31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31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32" spans="1:5" x14ac:dyDescent="0.15">
      <c r="A32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32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32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32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33" spans="1:4" x14ac:dyDescent="0.15">
      <c r="A33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33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33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33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34" spans="1:4" x14ac:dyDescent="0.15">
      <c r="A34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34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34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34" s="14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35" spans="1:4" ht="14.25" thickBot="1" x14ac:dyDescent="0.2">
      <c r="A35" t="str">
        <f>IFERROR(
    IF(ROW()-2 &lt;= MAX(釘!$N:$N),
        INDEX(釘!$A:$A, MATCH(ROW()-2, 釘!$N:$N, 0)),
    IF(ROW()-2-MAX(釘!$N:$N) &lt;= MAX(フランジボルト!$N:$N),
        INDEX(フランジボルト!$A:$A, MATCH(ROW()-2-MAX(釘!$N:$N), フランジボルト!$N:$N, 0)),
    INDEX(六角ナット!$A:$A, MATCH(ROW()-2-MAX(釘!$N:$N)-MAX(フランジボルト!$N:$N), 六角ナット!$N:$N, 0))
    )),
"")</f>
        <v/>
      </c>
      <c r="B35" s="14" t="str">
        <f>IFERROR(
    IF(ROW()-2 &lt;= MAX(釘!$N:$N),
        INDEX(釘!$F:$F, MATCH(ROW()-2, 釘!$N:$N, 0)),
    IF(ROW()-2-MAX(釘!$N:$N) &lt;= MAX(フランジボルト!$N:$N),
        INDEX(フランジボルト!$G:$G, MATCH(ROW()-2-MAX(釘!$N:$N), フランジボルト!$N:$N, 0)),
    INDEX(六角ナット!$I:$I, MATCH(ROW()-2-MAX(釘!$N:$N)-MAX(フランジボルト!$N:$N), 六角ナット!$N:$N, 0))
    )),
"")</f>
        <v/>
      </c>
      <c r="C35" t="str">
        <f>IFERROR(
    IF(ROW()-2 &lt;= MAX(釘!$N:$N),
        INDEX(釘!$G:$G, MATCH(ROW()-2, 釘!$N:$N, 0)),
    IF(ROW()-2-MAX(釘!$N:$N) &lt;= MAX(フランジボルト!$N:$N),
        INDEX(フランジボルト!$H:$H, MATCH(ROW()-2-MAX(釘!$N:$N), フランジボルト!$N:$N, 0)),
    INDEX(六角ナット!$J:$J, MATCH(ROW()-2-MAX(釘!$N:$N)-MAX(フランジボルト!$N:$N), 六角ナット!$N:$N, 0))
    )),
"")</f>
        <v/>
      </c>
      <c r="D35" s="15" t="str">
        <f>IFERROR(
    IF(ROW()-2 &lt;= MAX(釘!$N:$N),
        INDEX(釘!$H:$H, MATCH(ROW()-2, 釘!$N:$N, 0)),
    IF(ROW()-2-MAX(釘!$N:$N) &lt;= MAX(フランジボルト!$N:$N),
        INDEX(フランジボルト!$I:$I, MATCH(ROW()-2-MAX(釘!$N:$N), フランジボルト!$N:$N, 0)),
    INDEX(六角ナット!$K:$K, MATCH(ROW()-2-MAX(釘!$N:$N)-MAX(フランジボルト!$N:$N), 六角ナット!$N:$N, 0))
    )),
"")</f>
        <v/>
      </c>
    </row>
    <row r="36" spans="1:4" ht="14.25" thickBot="1" x14ac:dyDescent="0.2">
      <c r="A36" s="19" t="s">
        <v>70</v>
      </c>
      <c r="B36" s="19"/>
      <c r="C36" s="19"/>
      <c r="D36" s="15">
        <f>SUM(D3:D35)</f>
        <v>0</v>
      </c>
    </row>
    <row r="37" spans="1:4" ht="35.25" customHeight="1" thickBot="1" x14ac:dyDescent="0.3">
      <c r="A37" s="22" t="s">
        <v>71</v>
      </c>
      <c r="B37" s="23"/>
      <c r="C37" s="23"/>
      <c r="D37" s="24">
        <f>D36*1.1</f>
        <v>0</v>
      </c>
    </row>
  </sheetData>
  <sheetProtection algorithmName="SHA-512" hashValue="UJ0kgv6lDe+DVVKDhCipBn4c0LyU+zdj9QZR7kZd24z2gHfx4v8CZiHVGJkW5ztKG6EfEbia+kh+RKr2rOZpWA==" saltValue="SKFcSbWKtxbKggtooi6RZg==" spinCount="100000" sheet="1" objects="1" scenarios="1"/>
  <mergeCells count="3">
    <mergeCell ref="A1:D1"/>
    <mergeCell ref="A36:C36"/>
    <mergeCell ref="A37:C37"/>
  </mergeCells>
  <phoneticPr fontId="1"/>
  <pageMargins left="0.75" right="0.75" top="1" bottom="1" header="0.5" footer="0.5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23D0-1F57-4A26-962F-DD6EACF4FCC5}">
  <sheetPr codeName="Sheet1"/>
  <dimension ref="A1:N10"/>
  <sheetViews>
    <sheetView tabSelected="1" workbookViewId="0">
      <selection activeCell="G6" sqref="G6"/>
    </sheetView>
  </sheetViews>
  <sheetFormatPr defaultRowHeight="13.5" x14ac:dyDescent="0.15"/>
  <cols>
    <col min="1" max="1" width="9" style="6"/>
    <col min="2" max="2" width="5.875" style="6" customWidth="1"/>
    <col min="3" max="3" width="9" style="6"/>
    <col min="4" max="4" width="13" style="6" customWidth="1"/>
    <col min="5" max="5" width="9" style="6"/>
    <col min="6" max="6" width="9.875" style="6" customWidth="1"/>
    <col min="7" max="13" width="9" style="6"/>
    <col min="14" max="14" width="9" style="9"/>
    <col min="15" max="16384" width="9" style="6"/>
  </cols>
  <sheetData>
    <row r="1" spans="1:14" s="3" customFormat="1" ht="27" x14ac:dyDescent="0.15">
      <c r="A1" s="3" t="s">
        <v>67</v>
      </c>
      <c r="B1" s="3" t="s">
        <v>2</v>
      </c>
      <c r="C1" s="3" t="s">
        <v>3</v>
      </c>
      <c r="D1" s="4" t="s">
        <v>59</v>
      </c>
      <c r="E1" s="4" t="s">
        <v>60</v>
      </c>
      <c r="F1" s="4" t="s">
        <v>61</v>
      </c>
      <c r="G1" s="3" t="s">
        <v>1</v>
      </c>
      <c r="H1" s="4" t="s">
        <v>66</v>
      </c>
      <c r="I1" s="3" t="s">
        <v>4</v>
      </c>
      <c r="N1" s="8"/>
    </row>
    <row r="2" spans="1:14" x14ac:dyDescent="0.15">
      <c r="A2" s="2">
        <v>1000001</v>
      </c>
      <c r="B2" s="2" t="s">
        <v>5</v>
      </c>
      <c r="C2" s="2">
        <v>25</v>
      </c>
      <c r="D2" s="2">
        <v>4</v>
      </c>
      <c r="E2" s="2">
        <v>1.7</v>
      </c>
      <c r="F2" s="5">
        <v>599</v>
      </c>
      <c r="G2" s="16">
        <v>0</v>
      </c>
      <c r="H2" s="5">
        <f>F2*G2</f>
        <v>0</v>
      </c>
      <c r="I2" s="2" t="s">
        <v>6</v>
      </c>
      <c r="K2" s="3"/>
      <c r="N2" s="9" t="str">
        <f>IF($G2&gt;0, COUNTIF($G$2:$G2,"&gt;0"), "")</f>
        <v/>
      </c>
    </row>
    <row r="3" spans="1:14" x14ac:dyDescent="0.15">
      <c r="A3" s="2">
        <v>1000002</v>
      </c>
      <c r="B3" s="2" t="s">
        <v>7</v>
      </c>
      <c r="C3" s="2">
        <v>32</v>
      </c>
      <c r="D3" s="2">
        <v>4.5</v>
      </c>
      <c r="E3" s="2">
        <v>1.9</v>
      </c>
      <c r="F3" s="5">
        <v>599</v>
      </c>
      <c r="G3" s="16">
        <v>0</v>
      </c>
      <c r="H3" s="5">
        <f t="shared" ref="H3:H9" si="0">F3*G3</f>
        <v>0</v>
      </c>
      <c r="I3" s="2" t="s">
        <v>6</v>
      </c>
      <c r="K3" s="3"/>
      <c r="N3" s="9" t="str">
        <f>IF($G3&gt;0, COUNTIF($G$2:$G3,"&gt;0"), "")</f>
        <v/>
      </c>
    </row>
    <row r="4" spans="1:14" x14ac:dyDescent="0.15">
      <c r="A4" s="2">
        <v>1000003</v>
      </c>
      <c r="B4" s="2" t="s">
        <v>8</v>
      </c>
      <c r="C4" s="2">
        <v>38</v>
      </c>
      <c r="D4" s="2">
        <v>5.0999999999999996</v>
      </c>
      <c r="E4" s="2">
        <v>2.15</v>
      </c>
      <c r="F4" s="5">
        <v>569</v>
      </c>
      <c r="G4" s="16">
        <v>0</v>
      </c>
      <c r="H4" s="5">
        <f t="shared" si="0"/>
        <v>0</v>
      </c>
      <c r="I4" s="2" t="s">
        <v>6</v>
      </c>
      <c r="K4" s="3"/>
      <c r="N4" s="9" t="str">
        <f>IF($G4&gt;0, COUNTIF($G$2:$G4,"&gt;0"), "")</f>
        <v/>
      </c>
    </row>
    <row r="5" spans="1:14" x14ac:dyDescent="0.15">
      <c r="A5" s="2">
        <v>1000004</v>
      </c>
      <c r="B5" s="2" t="s">
        <v>9</v>
      </c>
      <c r="C5" s="2">
        <v>45</v>
      </c>
      <c r="D5" s="2">
        <v>5.8</v>
      </c>
      <c r="E5" s="2">
        <v>2.4500000000000002</v>
      </c>
      <c r="F5" s="5">
        <v>569</v>
      </c>
      <c r="G5" s="16">
        <v>0</v>
      </c>
      <c r="H5" s="5">
        <f t="shared" si="0"/>
        <v>0</v>
      </c>
      <c r="I5" s="2" t="s">
        <v>6</v>
      </c>
      <c r="K5" s="3"/>
      <c r="N5" s="9" t="str">
        <f>IF($G5&gt;0, COUNTIF($G$2:$G5,"&gt;0"), "")</f>
        <v/>
      </c>
    </row>
    <row r="6" spans="1:14" x14ac:dyDescent="0.15">
      <c r="A6" s="2">
        <v>1000005</v>
      </c>
      <c r="B6" s="2" t="s">
        <v>10</v>
      </c>
      <c r="C6" s="2">
        <v>50</v>
      </c>
      <c r="D6" s="2">
        <v>6.6</v>
      </c>
      <c r="E6" s="2">
        <v>2.75</v>
      </c>
      <c r="F6" s="5">
        <v>559</v>
      </c>
      <c r="G6" s="16">
        <v>0</v>
      </c>
      <c r="H6" s="5">
        <f t="shared" si="0"/>
        <v>0</v>
      </c>
      <c r="I6" s="2" t="s">
        <v>6</v>
      </c>
      <c r="K6" s="3"/>
      <c r="N6" s="9" t="str">
        <f>IF($G6&gt;0, COUNTIF($G$2:$G6,"&gt;0"), "")</f>
        <v/>
      </c>
    </row>
    <row r="7" spans="1:14" x14ac:dyDescent="0.15">
      <c r="A7" s="2">
        <v>1000006</v>
      </c>
      <c r="B7" s="2" t="s">
        <v>11</v>
      </c>
      <c r="C7" s="2">
        <v>65</v>
      </c>
      <c r="D7" s="2">
        <v>7.3</v>
      </c>
      <c r="E7" s="2">
        <v>3.05</v>
      </c>
      <c r="F7" s="5">
        <v>559</v>
      </c>
      <c r="G7" s="16">
        <v>0</v>
      </c>
      <c r="H7" s="5">
        <f t="shared" si="0"/>
        <v>0</v>
      </c>
      <c r="I7" s="2" t="s">
        <v>6</v>
      </c>
      <c r="K7" s="3"/>
      <c r="N7" s="9" t="str">
        <f>IF($G7&gt;0, COUNTIF($G$2:$G7,"&gt;0"), "")</f>
        <v/>
      </c>
    </row>
    <row r="8" spans="1:14" x14ac:dyDescent="0.15">
      <c r="A8" s="2">
        <v>1000007</v>
      </c>
      <c r="B8" s="2" t="s">
        <v>12</v>
      </c>
      <c r="C8" s="2">
        <v>75</v>
      </c>
      <c r="D8" s="2">
        <v>7.9</v>
      </c>
      <c r="E8" s="2">
        <v>3.4</v>
      </c>
      <c r="F8" s="5">
        <v>559</v>
      </c>
      <c r="G8" s="16">
        <v>0</v>
      </c>
      <c r="H8" s="5">
        <f t="shared" si="0"/>
        <v>0</v>
      </c>
      <c r="I8" s="2" t="s">
        <v>6</v>
      </c>
      <c r="K8" s="3"/>
      <c r="N8" s="9" t="str">
        <f>IF($G8&gt;0, COUNTIF($G$2:$G8,"&gt;0"), "")</f>
        <v/>
      </c>
    </row>
    <row r="9" spans="1:14" x14ac:dyDescent="0.15">
      <c r="A9" s="2">
        <v>1000008</v>
      </c>
      <c r="B9" s="2" t="s">
        <v>13</v>
      </c>
      <c r="C9" s="2">
        <v>90</v>
      </c>
      <c r="D9" s="2">
        <v>8.8000000000000007</v>
      </c>
      <c r="E9" s="2">
        <v>3.75</v>
      </c>
      <c r="F9" s="5">
        <v>559</v>
      </c>
      <c r="G9" s="16">
        <v>0</v>
      </c>
      <c r="H9" s="5">
        <f t="shared" si="0"/>
        <v>0</v>
      </c>
      <c r="I9" s="2" t="s">
        <v>6</v>
      </c>
      <c r="K9" s="3"/>
      <c r="N9" s="9" t="str">
        <f>IF($G9&gt;0, COUNTIF($G$2:$G9,"&gt;0"), "")</f>
        <v/>
      </c>
    </row>
    <row r="10" spans="1:14" x14ac:dyDescent="0.15">
      <c r="G10" s="2"/>
    </row>
  </sheetData>
  <sheetProtection algorithmName="SHA-512" hashValue="MHeTQTp2uwsdr8U+H1NoUJN0WdR04vMB5OennvbWe+TOouRi3SAa8DuVcaB0nzGk4YMTcSP7RSIMdVS6CmW3Eg==" saltValue="4LQAz5/c6qjtBlArad4FDg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928E-614A-4056-AB86-89DE0FC34419}">
  <dimension ref="A1:N12"/>
  <sheetViews>
    <sheetView workbookViewId="0">
      <selection activeCell="H11" sqref="H11"/>
    </sheetView>
  </sheetViews>
  <sheetFormatPr defaultRowHeight="13.5" x14ac:dyDescent="0.15"/>
  <cols>
    <col min="1" max="1" width="10.75" style="3" customWidth="1"/>
    <col min="2" max="2" width="10.25" style="3" customWidth="1"/>
    <col min="3" max="3" width="13.125" style="3" customWidth="1"/>
    <col min="4" max="4" width="10.125" style="3" customWidth="1"/>
    <col min="5" max="6" width="9" style="3"/>
    <col min="7" max="7" width="13.75" style="3" customWidth="1"/>
    <col min="8" max="8" width="9" style="3"/>
    <col min="9" max="9" width="9.375" style="3" bestFit="1" customWidth="1"/>
    <col min="10" max="13" width="9" style="3"/>
    <col min="14" max="14" width="9" style="8"/>
    <col min="15" max="16384" width="9" style="3"/>
  </cols>
  <sheetData>
    <row r="1" spans="1:14" ht="27" x14ac:dyDescent="0.15">
      <c r="A1" s="3" t="s">
        <v>0</v>
      </c>
      <c r="B1" s="3" t="s">
        <v>2</v>
      </c>
      <c r="C1" s="3" t="s">
        <v>14</v>
      </c>
      <c r="D1" s="3" t="s">
        <v>15</v>
      </c>
      <c r="E1" s="4" t="s">
        <v>62</v>
      </c>
      <c r="F1" s="3" t="s">
        <v>16</v>
      </c>
      <c r="G1" s="4" t="s">
        <v>61</v>
      </c>
      <c r="H1" s="3" t="s">
        <v>1</v>
      </c>
      <c r="I1" s="4" t="s">
        <v>66</v>
      </c>
      <c r="J1" s="3" t="s">
        <v>4</v>
      </c>
    </row>
    <row r="2" spans="1:14" x14ac:dyDescent="0.15">
      <c r="A2" s="3">
        <v>2000001</v>
      </c>
      <c r="B2" s="3" t="s">
        <v>17</v>
      </c>
      <c r="C2" s="3" t="s">
        <v>18</v>
      </c>
      <c r="D2" s="3" t="s">
        <v>19</v>
      </c>
      <c r="E2" s="3">
        <v>8</v>
      </c>
      <c r="F2" s="3">
        <v>0.7</v>
      </c>
      <c r="G2" s="7">
        <v>539</v>
      </c>
      <c r="H2" s="17">
        <v>0</v>
      </c>
      <c r="I2" s="7">
        <f>G2*H2</f>
        <v>0</v>
      </c>
      <c r="J2" s="3" t="s">
        <v>6</v>
      </c>
      <c r="N2" s="8" t="str">
        <f>IF($H2&gt;0, COUNTIF($H$2:$H2,"&gt;0"), "")</f>
        <v/>
      </c>
    </row>
    <row r="3" spans="1:14" x14ac:dyDescent="0.15">
      <c r="A3" s="3">
        <v>2000002</v>
      </c>
      <c r="B3" s="3" t="s">
        <v>20</v>
      </c>
      <c r="C3" s="3" t="s">
        <v>18</v>
      </c>
      <c r="D3" s="3" t="s">
        <v>19</v>
      </c>
      <c r="E3" s="3">
        <v>10</v>
      </c>
      <c r="F3" s="3">
        <v>0.7</v>
      </c>
      <c r="G3" s="7">
        <v>539</v>
      </c>
      <c r="H3" s="17">
        <v>0</v>
      </c>
      <c r="I3" s="7">
        <f t="shared" ref="I3:I12" si="0">G3*H3</f>
        <v>0</v>
      </c>
      <c r="J3" s="3" t="s">
        <v>6</v>
      </c>
      <c r="N3" s="8" t="str">
        <f>IF($H3&gt;0, COUNTIF($H$2:$H3,"&gt;0"), "")</f>
        <v/>
      </c>
    </row>
    <row r="4" spans="1:14" x14ac:dyDescent="0.15">
      <c r="A4" s="3">
        <v>2000003</v>
      </c>
      <c r="B4" s="3" t="s">
        <v>21</v>
      </c>
      <c r="C4" s="3" t="s">
        <v>18</v>
      </c>
      <c r="D4" s="3" t="s">
        <v>19</v>
      </c>
      <c r="E4" s="3">
        <v>12</v>
      </c>
      <c r="F4" s="3">
        <v>0.7</v>
      </c>
      <c r="G4" s="7">
        <v>539</v>
      </c>
      <c r="H4" s="17">
        <v>0</v>
      </c>
      <c r="I4" s="7">
        <f t="shared" si="0"/>
        <v>0</v>
      </c>
      <c r="J4" s="3" t="s">
        <v>6</v>
      </c>
      <c r="N4" s="8" t="str">
        <f>IF($H4&gt;0, COUNTIF($H$2:$H4,"&gt;0"), "")</f>
        <v/>
      </c>
    </row>
    <row r="5" spans="1:14" x14ac:dyDescent="0.15">
      <c r="A5" s="3">
        <v>2000004</v>
      </c>
      <c r="B5" s="3" t="s">
        <v>22</v>
      </c>
      <c r="C5" s="3" t="s">
        <v>23</v>
      </c>
      <c r="D5" s="3" t="s">
        <v>19</v>
      </c>
      <c r="E5" s="3">
        <v>15</v>
      </c>
      <c r="F5" s="3">
        <v>0.7</v>
      </c>
      <c r="G5" s="7">
        <v>539</v>
      </c>
      <c r="H5" s="17">
        <v>0</v>
      </c>
      <c r="I5" s="7">
        <f t="shared" si="0"/>
        <v>0</v>
      </c>
      <c r="J5" s="3" t="s">
        <v>6</v>
      </c>
      <c r="N5" s="8" t="str">
        <f>IF($H5&gt;0, COUNTIF($H$2:$H5,"&gt;0"), "")</f>
        <v/>
      </c>
    </row>
    <row r="6" spans="1:14" x14ac:dyDescent="0.15">
      <c r="A6" s="3">
        <v>2000005</v>
      </c>
      <c r="B6" s="3" t="s">
        <v>24</v>
      </c>
      <c r="C6" s="3" t="s">
        <v>23</v>
      </c>
      <c r="D6" s="3" t="s">
        <v>19</v>
      </c>
      <c r="E6" s="3">
        <v>16</v>
      </c>
      <c r="F6" s="3">
        <v>0.7</v>
      </c>
      <c r="G6" s="7">
        <v>539</v>
      </c>
      <c r="H6" s="17">
        <v>0</v>
      </c>
      <c r="I6" s="7">
        <f t="shared" si="0"/>
        <v>0</v>
      </c>
      <c r="J6" s="3" t="s">
        <v>6</v>
      </c>
      <c r="N6" s="8" t="str">
        <f>IF($H6&gt;0, COUNTIF($H$2:$H6,"&gt;0"), "")</f>
        <v/>
      </c>
    </row>
    <row r="7" spans="1:14" x14ac:dyDescent="0.15">
      <c r="A7" s="3">
        <v>2000006</v>
      </c>
      <c r="B7" s="3" t="s">
        <v>25</v>
      </c>
      <c r="C7" s="3" t="s">
        <v>26</v>
      </c>
      <c r="D7" s="3" t="s">
        <v>19</v>
      </c>
      <c r="E7" s="3">
        <v>20</v>
      </c>
      <c r="F7" s="3">
        <v>0.7</v>
      </c>
      <c r="G7" s="7">
        <v>539</v>
      </c>
      <c r="H7" s="17">
        <v>0</v>
      </c>
      <c r="I7" s="7">
        <f t="shared" si="0"/>
        <v>0</v>
      </c>
      <c r="J7" s="3" t="s">
        <v>6</v>
      </c>
      <c r="N7" s="8" t="str">
        <f>IF($H7&gt;0, COUNTIF($H$2:$H7,"&gt;0"), "")</f>
        <v/>
      </c>
    </row>
    <row r="8" spans="1:14" x14ac:dyDescent="0.15">
      <c r="A8" s="3">
        <v>2000007</v>
      </c>
      <c r="B8" s="3" t="s">
        <v>27</v>
      </c>
      <c r="C8" s="3" t="s">
        <v>28</v>
      </c>
      <c r="D8" s="3" t="s">
        <v>19</v>
      </c>
      <c r="E8" s="3">
        <v>25</v>
      </c>
      <c r="F8" s="3">
        <v>0.7</v>
      </c>
      <c r="G8" s="7">
        <v>539</v>
      </c>
      <c r="H8" s="17">
        <v>0</v>
      </c>
      <c r="I8" s="7">
        <f t="shared" si="0"/>
        <v>0</v>
      </c>
      <c r="J8" s="3" t="s">
        <v>6</v>
      </c>
      <c r="N8" s="8" t="str">
        <f>IF($H8&gt;0, COUNTIF($H$2:$H8,"&gt;0"), "")</f>
        <v/>
      </c>
    </row>
    <row r="9" spans="1:14" x14ac:dyDescent="0.15">
      <c r="A9" s="3">
        <v>2000008</v>
      </c>
      <c r="B9" s="3" t="s">
        <v>29</v>
      </c>
      <c r="C9" s="3" t="s">
        <v>30</v>
      </c>
      <c r="D9" s="3" t="s">
        <v>19</v>
      </c>
      <c r="E9" s="3">
        <v>30</v>
      </c>
      <c r="F9" s="3">
        <v>0.7</v>
      </c>
      <c r="G9" s="7">
        <v>539</v>
      </c>
      <c r="H9" s="17">
        <v>0</v>
      </c>
      <c r="I9" s="7">
        <f t="shared" si="0"/>
        <v>0</v>
      </c>
      <c r="J9" s="3" t="s">
        <v>6</v>
      </c>
      <c r="N9" s="8" t="str">
        <f>IF($H9&gt;0, COUNTIF($H$2:$H9,"&gt;0"), "")</f>
        <v/>
      </c>
    </row>
    <row r="10" spans="1:14" x14ac:dyDescent="0.15">
      <c r="A10" s="3">
        <v>2000009</v>
      </c>
      <c r="B10" s="3" t="s">
        <v>31</v>
      </c>
      <c r="C10" s="3" t="s">
        <v>32</v>
      </c>
      <c r="D10" s="3" t="s">
        <v>33</v>
      </c>
      <c r="E10" s="3">
        <v>8</v>
      </c>
      <c r="F10" s="3">
        <v>0.8</v>
      </c>
      <c r="G10" s="7">
        <v>539</v>
      </c>
      <c r="H10" s="17">
        <v>0</v>
      </c>
      <c r="I10" s="7">
        <f t="shared" si="0"/>
        <v>0</v>
      </c>
      <c r="J10" s="3" t="s">
        <v>6</v>
      </c>
      <c r="N10" s="8" t="str">
        <f>IF($H10&gt;0, COUNTIF($H$2:$H10,"&gt;0"), "")</f>
        <v/>
      </c>
    </row>
    <row r="11" spans="1:14" x14ac:dyDescent="0.15">
      <c r="A11" s="20">
        <v>2000010</v>
      </c>
      <c r="B11" s="20" t="s">
        <v>34</v>
      </c>
      <c r="C11" s="20" t="s">
        <v>32</v>
      </c>
      <c r="D11" s="20" t="s">
        <v>33</v>
      </c>
      <c r="E11" s="20">
        <v>10</v>
      </c>
      <c r="F11" s="20">
        <v>0.8</v>
      </c>
      <c r="G11" s="21">
        <v>539</v>
      </c>
      <c r="H11" s="18">
        <v>0</v>
      </c>
      <c r="I11" s="21">
        <f t="shared" si="0"/>
        <v>0</v>
      </c>
      <c r="J11" s="20" t="s">
        <v>51</v>
      </c>
      <c r="N11" s="8" t="str">
        <f>IF($H11&gt;0, COUNTIF($H$2:$H11,"&gt;0"), "")</f>
        <v/>
      </c>
    </row>
    <row r="12" spans="1:14" x14ac:dyDescent="0.15">
      <c r="A12" s="3">
        <v>2000011</v>
      </c>
      <c r="B12" s="3" t="s">
        <v>35</v>
      </c>
      <c r="C12" s="3" t="s">
        <v>32</v>
      </c>
      <c r="D12" s="3" t="s">
        <v>33</v>
      </c>
      <c r="E12" s="3">
        <v>12</v>
      </c>
      <c r="F12" s="3">
        <v>0.8</v>
      </c>
      <c r="G12" s="7">
        <v>539</v>
      </c>
      <c r="H12" s="17">
        <v>0</v>
      </c>
      <c r="I12" s="7">
        <f t="shared" si="0"/>
        <v>0</v>
      </c>
      <c r="J12" s="3" t="s">
        <v>6</v>
      </c>
      <c r="N12" s="8" t="str">
        <f>IF($H12&gt;0, COUNTIF($H$2:$H12,"&gt;0"), "")</f>
        <v/>
      </c>
    </row>
  </sheetData>
  <sheetProtection algorithmName="SHA-512" hashValue="EItWGaKpAbHQQxmNxvBkjEPMhk/NzW396LIc37tDTT9Yxgel2Ub2lk+te47kxPJc4JjlJifGnZ58SosYX87Urg==" saltValue="M8iq5SXJFfiLZlWPxvKhsQ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D4F7A-2203-467F-A51C-4A454D98EB53}">
  <dimension ref="A1:N15"/>
  <sheetViews>
    <sheetView workbookViewId="0">
      <selection activeCell="J2" sqref="J2"/>
    </sheetView>
  </sheetViews>
  <sheetFormatPr defaultRowHeight="13.5" x14ac:dyDescent="0.15"/>
  <cols>
    <col min="1" max="2" width="9" style="3"/>
    <col min="3" max="3" width="14.875" style="3" customWidth="1"/>
    <col min="4" max="8" width="9" style="3"/>
    <col min="9" max="9" width="15.5" style="3" customWidth="1"/>
    <col min="10" max="10" width="9" style="3"/>
    <col min="11" max="11" width="9.375" style="3" bestFit="1" customWidth="1"/>
    <col min="12" max="13" width="9" style="3"/>
    <col min="14" max="14" width="9" style="8"/>
    <col min="15" max="16384" width="9" style="3"/>
  </cols>
  <sheetData>
    <row r="1" spans="1:14" ht="27" x14ac:dyDescent="0.15">
      <c r="A1" s="3" t="s">
        <v>0</v>
      </c>
      <c r="B1" s="3" t="s">
        <v>2</v>
      </c>
      <c r="C1" s="3" t="s">
        <v>14</v>
      </c>
      <c r="D1" s="3" t="s">
        <v>15</v>
      </c>
      <c r="E1" s="3" t="s">
        <v>16</v>
      </c>
      <c r="F1" s="4" t="s">
        <v>63</v>
      </c>
      <c r="G1" s="4" t="s">
        <v>64</v>
      </c>
      <c r="H1" s="4" t="s">
        <v>65</v>
      </c>
      <c r="I1" s="4" t="s">
        <v>61</v>
      </c>
      <c r="J1" s="3" t="s">
        <v>1</v>
      </c>
      <c r="K1" s="4" t="s">
        <v>66</v>
      </c>
      <c r="L1" s="3" t="s">
        <v>4</v>
      </c>
    </row>
    <row r="2" spans="1:14" x14ac:dyDescent="0.15">
      <c r="A2" s="3">
        <v>3000001</v>
      </c>
      <c r="B2" s="3">
        <v>3</v>
      </c>
      <c r="C2" s="3" t="s">
        <v>36</v>
      </c>
      <c r="D2" s="3" t="s">
        <v>37</v>
      </c>
      <c r="E2" s="3">
        <v>0.5</v>
      </c>
      <c r="F2" s="3">
        <v>2.4</v>
      </c>
      <c r="G2" s="3">
        <v>2.4</v>
      </c>
      <c r="H2" s="3">
        <v>5.5</v>
      </c>
      <c r="I2" s="7">
        <v>619</v>
      </c>
      <c r="J2" s="1">
        <v>0</v>
      </c>
      <c r="K2" s="7">
        <f>I2*J2</f>
        <v>0</v>
      </c>
      <c r="L2" s="3" t="s">
        <v>6</v>
      </c>
      <c r="N2" s="8" t="str">
        <f>IF($J2&gt;0, COUNTIF($J$2:$J2,"&gt;0"), "")</f>
        <v/>
      </c>
    </row>
    <row r="3" spans="1:14" x14ac:dyDescent="0.15">
      <c r="A3" s="3">
        <v>3000002</v>
      </c>
      <c r="B3" s="3">
        <v>4</v>
      </c>
      <c r="C3" s="3" t="s">
        <v>36</v>
      </c>
      <c r="D3" s="3" t="s">
        <v>19</v>
      </c>
      <c r="E3" s="3">
        <v>0.7</v>
      </c>
      <c r="F3" s="3">
        <v>3.2</v>
      </c>
      <c r="G3" s="3">
        <v>3.2</v>
      </c>
      <c r="H3" s="3">
        <v>7</v>
      </c>
      <c r="I3" s="7">
        <v>619</v>
      </c>
      <c r="J3" s="1">
        <v>0</v>
      </c>
      <c r="K3" s="7">
        <f t="shared" ref="K3:K15" si="0">I3*J3</f>
        <v>0</v>
      </c>
      <c r="L3" s="3" t="s">
        <v>6</v>
      </c>
      <c r="N3" s="8" t="str">
        <f>IF($J3&gt;0, COUNTIF($J$2:$J3,"&gt;0"), "")</f>
        <v/>
      </c>
    </row>
    <row r="4" spans="1:14" x14ac:dyDescent="0.15">
      <c r="A4" s="3">
        <v>3000003</v>
      </c>
      <c r="B4" s="3">
        <v>5</v>
      </c>
      <c r="C4" s="3" t="s">
        <v>36</v>
      </c>
      <c r="D4" s="3" t="s">
        <v>33</v>
      </c>
      <c r="E4" s="3">
        <v>0.8</v>
      </c>
      <c r="F4" s="3">
        <v>4</v>
      </c>
      <c r="G4" s="3">
        <v>4</v>
      </c>
      <c r="H4" s="3">
        <v>8</v>
      </c>
      <c r="I4" s="7">
        <v>619</v>
      </c>
      <c r="J4" s="1">
        <v>0</v>
      </c>
      <c r="K4" s="7">
        <f t="shared" si="0"/>
        <v>0</v>
      </c>
      <c r="L4" s="3" t="s">
        <v>6</v>
      </c>
      <c r="N4" s="8" t="str">
        <f>IF($J4&gt;0, COUNTIF($J$2:$J4,"&gt;0"), "")</f>
        <v/>
      </c>
    </row>
    <row r="5" spans="1:14" x14ac:dyDescent="0.15">
      <c r="A5" s="3">
        <v>3000004</v>
      </c>
      <c r="B5" s="3">
        <v>6</v>
      </c>
      <c r="C5" s="3" t="s">
        <v>38</v>
      </c>
      <c r="D5" s="3" t="s">
        <v>39</v>
      </c>
      <c r="E5" s="3">
        <v>1</v>
      </c>
      <c r="F5" s="3">
        <v>5</v>
      </c>
      <c r="G5" s="3">
        <v>5</v>
      </c>
      <c r="H5" s="3">
        <v>10</v>
      </c>
      <c r="I5" s="7">
        <v>699</v>
      </c>
      <c r="J5" s="1">
        <v>0</v>
      </c>
      <c r="K5" s="7">
        <f t="shared" si="0"/>
        <v>0</v>
      </c>
      <c r="L5" s="3" t="s">
        <v>6</v>
      </c>
      <c r="N5" s="8" t="str">
        <f>IF($J5&gt;0, COUNTIF($J$2:$J5,"&gt;0"), "")</f>
        <v/>
      </c>
    </row>
    <row r="6" spans="1:14" x14ac:dyDescent="0.15">
      <c r="A6" s="3">
        <v>3000005</v>
      </c>
      <c r="B6" s="3">
        <v>8</v>
      </c>
      <c r="C6" s="3" t="s">
        <v>40</v>
      </c>
      <c r="D6" s="3" t="s">
        <v>41</v>
      </c>
      <c r="E6" s="3">
        <v>1.25</v>
      </c>
      <c r="F6" s="3">
        <v>6.5</v>
      </c>
      <c r="G6" s="3">
        <v>6.5</v>
      </c>
      <c r="H6" s="3">
        <v>13</v>
      </c>
      <c r="I6" s="7">
        <v>629</v>
      </c>
      <c r="J6" s="1">
        <v>0</v>
      </c>
      <c r="K6" s="7">
        <f t="shared" si="0"/>
        <v>0</v>
      </c>
      <c r="L6" s="3" t="s">
        <v>6</v>
      </c>
      <c r="N6" s="8" t="str">
        <f>IF($J6&gt;0, COUNTIF($J$2:$J6,"&gt;0"), "")</f>
        <v/>
      </c>
    </row>
    <row r="7" spans="1:14" x14ac:dyDescent="0.15">
      <c r="A7" s="3">
        <v>3000006</v>
      </c>
      <c r="B7" s="3">
        <v>10</v>
      </c>
      <c r="C7" s="3" t="s">
        <v>42</v>
      </c>
      <c r="D7" s="3" t="s">
        <v>43</v>
      </c>
      <c r="E7" s="3">
        <v>1.5</v>
      </c>
      <c r="F7" s="3">
        <v>8</v>
      </c>
      <c r="G7" s="3">
        <v>8</v>
      </c>
      <c r="H7" s="3">
        <v>17</v>
      </c>
      <c r="I7" s="7">
        <v>599</v>
      </c>
      <c r="J7" s="1">
        <v>0</v>
      </c>
      <c r="K7" s="7">
        <f t="shared" si="0"/>
        <v>0</v>
      </c>
      <c r="L7" s="3" t="s">
        <v>6</v>
      </c>
      <c r="N7" s="8" t="str">
        <f>IF($J7&gt;0, COUNTIF($J$2:$J7,"&gt;0"), "")</f>
        <v/>
      </c>
    </row>
    <row r="8" spans="1:14" x14ac:dyDescent="0.15">
      <c r="A8" s="3">
        <v>3000007</v>
      </c>
      <c r="B8" s="3">
        <v>12</v>
      </c>
      <c r="C8" s="3" t="s">
        <v>44</v>
      </c>
      <c r="D8" s="3" t="s">
        <v>45</v>
      </c>
      <c r="E8" s="3">
        <v>1.75</v>
      </c>
      <c r="F8" s="3">
        <v>10</v>
      </c>
      <c r="G8" s="3">
        <v>10</v>
      </c>
      <c r="H8" s="3">
        <v>19</v>
      </c>
      <c r="I8" s="7">
        <v>559</v>
      </c>
      <c r="J8" s="1">
        <v>0</v>
      </c>
      <c r="K8" s="7">
        <f t="shared" si="0"/>
        <v>0</v>
      </c>
      <c r="L8" s="3" t="s">
        <v>6</v>
      </c>
      <c r="N8" s="8" t="str">
        <f>IF($J8&gt;0, COUNTIF($J$2:$J8,"&gt;0"), "")</f>
        <v/>
      </c>
    </row>
    <row r="9" spans="1:14" x14ac:dyDescent="0.15">
      <c r="A9" s="3">
        <v>3000008</v>
      </c>
      <c r="B9" s="3">
        <v>14</v>
      </c>
      <c r="C9" s="3" t="s">
        <v>46</v>
      </c>
      <c r="D9" s="3" t="s">
        <v>47</v>
      </c>
      <c r="E9" s="3">
        <v>2</v>
      </c>
      <c r="F9" s="3">
        <v>11</v>
      </c>
      <c r="G9" s="3">
        <v>11</v>
      </c>
      <c r="H9" s="3">
        <v>22</v>
      </c>
      <c r="I9" s="7">
        <v>509</v>
      </c>
      <c r="J9" s="1">
        <v>0</v>
      </c>
      <c r="K9" s="7">
        <f t="shared" si="0"/>
        <v>0</v>
      </c>
      <c r="L9" s="3" t="s">
        <v>6</v>
      </c>
      <c r="N9" s="8" t="str">
        <f>IF($J9&gt;0, COUNTIF($J$2:$J9,"&gt;0"), "")</f>
        <v/>
      </c>
    </row>
    <row r="10" spans="1:14" x14ac:dyDescent="0.15">
      <c r="A10" s="3">
        <v>3000009</v>
      </c>
      <c r="B10" s="3">
        <v>16</v>
      </c>
      <c r="C10" s="3" t="s">
        <v>48</v>
      </c>
      <c r="D10" s="3" t="s">
        <v>49</v>
      </c>
      <c r="E10" s="3">
        <v>2</v>
      </c>
      <c r="F10" s="3">
        <v>13</v>
      </c>
      <c r="G10" s="3">
        <v>13</v>
      </c>
      <c r="H10" s="3">
        <v>24</v>
      </c>
      <c r="I10" s="7">
        <v>619</v>
      </c>
      <c r="J10" s="1">
        <v>0</v>
      </c>
      <c r="K10" s="7">
        <f t="shared" si="0"/>
        <v>0</v>
      </c>
      <c r="L10" s="3" t="s">
        <v>6</v>
      </c>
      <c r="N10" s="8" t="str">
        <f>IF($J10&gt;0, COUNTIF($J$2:$J10,"&gt;0"), "")</f>
        <v/>
      </c>
    </row>
    <row r="11" spans="1:14" x14ac:dyDescent="0.15">
      <c r="A11" s="3">
        <v>3000010</v>
      </c>
      <c r="B11" s="3">
        <v>20</v>
      </c>
      <c r="C11" s="3" t="s">
        <v>26</v>
      </c>
      <c r="D11" s="3" t="s">
        <v>50</v>
      </c>
      <c r="E11" s="3">
        <v>2.5</v>
      </c>
      <c r="F11" s="3">
        <v>16</v>
      </c>
      <c r="G11" s="3">
        <v>16</v>
      </c>
      <c r="H11" s="3">
        <v>30</v>
      </c>
      <c r="I11" s="7">
        <v>619</v>
      </c>
      <c r="J11" s="1">
        <v>0</v>
      </c>
      <c r="K11" s="7">
        <f t="shared" si="0"/>
        <v>0</v>
      </c>
      <c r="L11" s="3" t="s">
        <v>51</v>
      </c>
      <c r="N11" s="8" t="str">
        <f>IF($J11&gt;0, COUNTIF($J$2:$J11,"&gt;0"), "")</f>
        <v/>
      </c>
    </row>
    <row r="12" spans="1:14" x14ac:dyDescent="0.15">
      <c r="A12" s="3">
        <v>3000011</v>
      </c>
      <c r="B12" s="3">
        <v>22</v>
      </c>
      <c r="C12" s="3" t="s">
        <v>30</v>
      </c>
      <c r="D12" s="3" t="s">
        <v>52</v>
      </c>
      <c r="E12" s="3">
        <v>2.5</v>
      </c>
      <c r="F12" s="3">
        <v>18</v>
      </c>
      <c r="G12" s="3">
        <v>18</v>
      </c>
      <c r="H12" s="3">
        <v>32</v>
      </c>
      <c r="I12" s="7">
        <v>619</v>
      </c>
      <c r="J12" s="1">
        <v>0</v>
      </c>
      <c r="K12" s="7">
        <f t="shared" si="0"/>
        <v>0</v>
      </c>
      <c r="L12" s="3" t="s">
        <v>6</v>
      </c>
      <c r="N12" s="8" t="str">
        <f>IF($J12&gt;0, COUNTIF($J$2:$J12,"&gt;0"), "")</f>
        <v/>
      </c>
    </row>
    <row r="13" spans="1:14" x14ac:dyDescent="0.15">
      <c r="A13" s="3">
        <v>3000012</v>
      </c>
      <c r="B13" s="3">
        <v>24</v>
      </c>
      <c r="C13" s="3" t="s">
        <v>53</v>
      </c>
      <c r="D13" s="3" t="s">
        <v>54</v>
      </c>
      <c r="E13" s="3">
        <v>3</v>
      </c>
      <c r="F13" s="3">
        <v>19</v>
      </c>
      <c r="G13" s="3">
        <v>19</v>
      </c>
      <c r="H13" s="3">
        <v>36</v>
      </c>
      <c r="I13" s="7">
        <v>579</v>
      </c>
      <c r="J13" s="1">
        <v>0</v>
      </c>
      <c r="K13" s="7">
        <f t="shared" si="0"/>
        <v>0</v>
      </c>
      <c r="L13" s="3" t="s">
        <v>6</v>
      </c>
      <c r="N13" s="8" t="str">
        <f>IF($J13&gt;0, COUNTIF($J$2:$J13,"&gt;0"), "")</f>
        <v/>
      </c>
    </row>
    <row r="14" spans="1:14" x14ac:dyDescent="0.15">
      <c r="A14" s="3">
        <v>3000013</v>
      </c>
      <c r="B14" s="3" t="s">
        <v>55</v>
      </c>
      <c r="C14" s="3" t="s">
        <v>56</v>
      </c>
      <c r="D14" s="3" t="s">
        <v>55</v>
      </c>
      <c r="E14" s="3">
        <v>3</v>
      </c>
      <c r="F14" s="3">
        <v>22</v>
      </c>
      <c r="G14" s="3">
        <v>22</v>
      </c>
      <c r="H14" s="3">
        <v>41</v>
      </c>
      <c r="I14" s="7">
        <v>499</v>
      </c>
      <c r="J14" s="1">
        <v>0</v>
      </c>
      <c r="K14" s="7">
        <f t="shared" si="0"/>
        <v>0</v>
      </c>
      <c r="L14" s="3" t="s">
        <v>6</v>
      </c>
      <c r="N14" s="8" t="str">
        <f>IF($J14&gt;0, COUNTIF($J$2:$J14,"&gt;0"), "")</f>
        <v/>
      </c>
    </row>
    <row r="15" spans="1:14" x14ac:dyDescent="0.15">
      <c r="A15" s="3">
        <v>3000014</v>
      </c>
      <c r="B15" s="3">
        <v>30</v>
      </c>
      <c r="C15" s="3" t="s">
        <v>57</v>
      </c>
      <c r="D15" s="3" t="s">
        <v>58</v>
      </c>
      <c r="E15" s="3">
        <v>3.5</v>
      </c>
      <c r="F15" s="3">
        <v>24</v>
      </c>
      <c r="G15" s="3">
        <v>24</v>
      </c>
      <c r="H15" s="3">
        <v>46</v>
      </c>
      <c r="I15" s="7">
        <v>589</v>
      </c>
      <c r="J15" s="1">
        <v>0</v>
      </c>
      <c r="K15" s="7">
        <f t="shared" si="0"/>
        <v>0</v>
      </c>
      <c r="L15" s="3" t="s">
        <v>6</v>
      </c>
      <c r="N15" s="8" t="str">
        <f>IF($J15&gt;0, COUNTIF($J$2:$J15,"&gt;0"), "")</f>
        <v/>
      </c>
    </row>
  </sheetData>
  <sheetProtection algorithmName="SHA-512" hashValue="+ot6XWUnM9ZvBlVn/joGUtiTFnaD3hexWBf5p9iPsn0JeoRxmshmYJOp1PfiEeAZjyCeRPJreM4vHo9S2t+mmA==" saltValue="9lmQeOzFsxSO4DBU7qgmI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注文書</vt:lpstr>
      <vt:lpstr>釘</vt:lpstr>
      <vt:lpstr>フランジボルト</vt:lpstr>
      <vt:lpstr>六角ナット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別府朋子</cp:lastModifiedBy>
  <dcterms:created xsi:type="dcterms:W3CDTF">2025-12-11T01:21:25Z</dcterms:created>
  <dcterms:modified xsi:type="dcterms:W3CDTF">2025-12-11T06:05:24Z</dcterms:modified>
</cp:coreProperties>
</file>